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4 (25-94)_20230606\Opravované soupisy prací_ZD č.4\"/>
    </mc:Choice>
  </mc:AlternateContent>
  <bookViews>
    <workbookView xWindow="0" yWindow="0" windowWidth="28800" windowHeight="13830"/>
  </bookViews>
  <sheets>
    <sheet name="D.1.2.2_PS 02-14-0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5" i="1" l="1"/>
  <c r="O125" i="1" s="1"/>
  <c r="I121" i="1"/>
  <c r="O121" i="1" s="1"/>
  <c r="I117" i="1"/>
  <c r="O117" i="1" s="1"/>
  <c r="I113" i="1"/>
  <c r="O113" i="1" s="1"/>
  <c r="I109" i="1"/>
  <c r="O109" i="1" s="1"/>
  <c r="I105" i="1"/>
  <c r="O105" i="1" s="1"/>
  <c r="I101" i="1"/>
  <c r="O101" i="1" s="1"/>
  <c r="I97" i="1"/>
  <c r="O97" i="1" s="1"/>
  <c r="I93" i="1"/>
  <c r="O93" i="1" s="1"/>
  <c r="I89" i="1"/>
  <c r="O89" i="1" s="1"/>
  <c r="I85" i="1"/>
  <c r="O85" i="1" s="1"/>
  <c r="I81" i="1"/>
  <c r="O81" i="1" s="1"/>
  <c r="I77" i="1"/>
  <c r="O77" i="1" s="1"/>
  <c r="I73" i="1"/>
  <c r="O73" i="1" s="1"/>
  <c r="I69" i="1"/>
  <c r="O69" i="1" s="1"/>
  <c r="I65" i="1"/>
  <c r="O65" i="1" s="1"/>
  <c r="I61" i="1"/>
  <c r="O61" i="1" s="1"/>
  <c r="I57" i="1"/>
  <c r="O57" i="1" s="1"/>
  <c r="I53" i="1"/>
  <c r="O53" i="1" s="1"/>
  <c r="I49" i="1"/>
  <c r="O49" i="1" s="1"/>
  <c r="I45" i="1"/>
  <c r="O45" i="1" s="1"/>
  <c r="I41" i="1"/>
  <c r="O41" i="1" s="1"/>
  <c r="I37" i="1"/>
  <c r="I33" i="1"/>
  <c r="O33" i="1" s="1"/>
  <c r="I28" i="1"/>
  <c r="O28" i="1" s="1"/>
  <c r="R27" i="1" s="1"/>
  <c r="O27" i="1" s="1"/>
  <c r="I23" i="1"/>
  <c r="O23" i="1" s="1"/>
  <c r="R22" i="1" s="1"/>
  <c r="O22" i="1" s="1"/>
  <c r="Q22" i="1"/>
  <c r="I22" i="1" s="1"/>
  <c r="I18" i="1"/>
  <c r="O18" i="1" s="1"/>
  <c r="I14" i="1"/>
  <c r="O14" i="1" s="1"/>
  <c r="I10" i="1"/>
  <c r="O10" i="1" s="1"/>
  <c r="R9" i="1" s="1"/>
  <c r="O9" i="1" s="1"/>
  <c r="Q32" i="1" l="1"/>
  <c r="I32" i="1" s="1"/>
  <c r="Q9" i="1"/>
  <c r="I9" i="1" s="1"/>
  <c r="Q27" i="1"/>
  <c r="I27" i="1" s="1"/>
  <c r="O37" i="1"/>
  <c r="R32" i="1" s="1"/>
  <c r="O32" i="1" s="1"/>
  <c r="O2" i="1" s="1"/>
  <c r="I3" i="1" l="1"/>
</calcChain>
</file>

<file path=xl/sharedStrings.xml><?xml version="1.0" encoding="utf-8"?>
<sst xmlns="http://schemas.openxmlformats.org/spreadsheetml/2006/main" count="437" uniqueCount="156">
  <si>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</si>
  <si>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</si>
  <si>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</si>
  <si>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</si>
  <si>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</si>
  <si>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</si>
  <si>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</si>
  <si>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</si>
  <si>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PS 02-14-02</t>
  </si>
  <si>
    <t>0,00</t>
  </si>
  <si>
    <t>2</t>
  </si>
  <si>
    <t>O</t>
  </si>
  <si>
    <t>Objekt:</t>
  </si>
  <si>
    <t>D.1.2.2</t>
  </si>
  <si>
    <t>ROZHLASOVÉ ZAŘÍZENÍ</t>
  </si>
  <si>
    <t>15,00</t>
  </si>
  <si>
    <t>O1</t>
  </si>
  <si>
    <t>Rozpočet:</t>
  </si>
  <si>
    <t>zast. Brno Lesná, rozhlasové zařízení, doplnění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</si>
  <si>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</si>
  <si>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</si>
  <si>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</si>
  <si>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</si>
  <si>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</si>
  <si>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</si>
  <si>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</si>
  <si>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</si>
  <si>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</si>
  <si>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</si>
  <si>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</si>
  <si>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</si>
  <si>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</si>
  <si>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</si>
  <si>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</si>
  <si>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</si>
  <si>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</si>
  <si>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</si>
  <si>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</si>
  <si>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</si>
  <si>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</si>
  <si>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11343</t>
  </si>
  <si>
    <t/>
  </si>
  <si>
    <t>ODSTRAN KRYTU ZPEVNĚNÝCH PLOCH S ASFALT POJIVEM VČET PODKLADU</t>
  </si>
  <si>
    <t>M3</t>
  </si>
  <si>
    <t>PP</t>
  </si>
  <si>
    <t>VV</t>
  </si>
  <si>
    <t>TS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</si>
  <si>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</si>
  <si>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</si>
  <si>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</si>
  <si>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</si>
  <si>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</si>
  <si>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18210</t>
  </si>
  <si>
    <t>ÚPRAVA POVRCHŮ SROVNÁNÍM ÚZEMÍ</t>
  </si>
  <si>
    <t>od spínačky k nástupišti: 111=111,000 [A] 
1. nástupiště: 134=134,000 [B] 
2. nástupiště: 142=142,000 [C] 
šířka: 0,2=0,200 [D] 
hloubka: 0,6=0,600 [E] 
celkem: (a+b+c)*d*e=46,440 [F]</t>
  </si>
  <si>
    <t>položka zahrnuje srovnání výškových rozdílů terénu</t>
  </si>
  <si>
    <t>Základy</t>
  </si>
  <si>
    <t>27231</t>
  </si>
  <si>
    <t>ZÁKLADY Z PROSTÉHO BETONU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</si>
  <si>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</si>
  <si>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Komunikace</t>
  </si>
  <si>
    <t>567402</t>
  </si>
  <si>
    <t>VRSTVY PRO OBNOVU A OPRAVY Z VIBROCEMU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</si>
  <si>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</si>
  <si>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7</t>
  </si>
  <si>
    <t>Přidružená stavební výroba</t>
  </si>
  <si>
    <t>702111</t>
  </si>
  <si>
    <t>KABELOVÝ ŽLAB ZEMNÍ VČETNĚ KRYTU SVĚTLÉ ŠÍŘKY DO 120 MM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</si>
  <si>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</si>
  <si>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702211</t>
  </si>
  <si>
    <t>KABELOVÁ CHRÁNIČKA ZEMNÍ DN DO 100 MM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</si>
  <si>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</si>
  <si>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8</t>
  </si>
  <si>
    <t>702422</t>
  </si>
  <si>
    <t>KABELOVÝ PROSTUP DO OBJEKTU PŘES ZÁKLAD BETONOVÝ SVĚTLÉ ŠÍŘKY PŘES 100 DO 200 MM</t>
  </si>
  <si>
    <t>KUS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</si>
  <si>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</si>
  <si>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702901</t>
  </si>
  <si>
    <t>ZASYPÁNÍ KABELOVÉHO ŽLABU VRSTVOU Z PŘESÁTÉHO PÍSKU SVĚTLÉ ŠÍŘKY DO 120 MM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</si>
  <si>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a povrchovou úpravu 
2. Položka neobsahuje: 
 X 
3. Způsob měření: 
Udává se počet sad, které se skládají z předepsaných dílů, jež tvoří požadovaný celek, za každý započatý měsíc pronájmu.</t>
  </si>
  <si>
    <t>75IF21</t>
  </si>
  <si>
    <t>ROZPOJOVACÍ SVORKOVNICE 2/10, 2/8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</si>
  <si>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</si>
  <si>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11</t>
  </si>
  <si>
    <t>75IF2X</t>
  </si>
  <si>
    <t>ROZPOJOVACÍ SVORKOVNICE 2/10, 2/8 -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</si>
  <si>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</si>
  <si>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12</t>
  </si>
  <si>
    <t>75IFB1</t>
  </si>
  <si>
    <t>BLESKOJISTKA</t>
  </si>
  <si>
    <t>13</t>
  </si>
  <si>
    <t>75IFBX</t>
  </si>
  <si>
    <t>BLESKOJISTKA - MONTÁŽ</t>
  </si>
  <si>
    <t>14</t>
  </si>
  <si>
    <t>75IH11</t>
  </si>
  <si>
    <t>UKONČENÍ KABELU CELOPLASTOVÉHO BEZ PANCÍŘE DO 40 ŽIL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</si>
  <si>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</si>
  <si>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15</t>
  </si>
  <si>
    <t>75IH91</t>
  </si>
  <si>
    <t>UKONČENÍ KABELU ŠTÍTEK KABELOVÝ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</si>
  <si>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</si>
  <si>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16</t>
  </si>
  <si>
    <t>75IH9X</t>
  </si>
  <si>
    <t>UKONČENÍ KABELU ŠTÍTEK KABELOVÝ - MONTÁŽ</t>
  </si>
  <si>
    <t>17</t>
  </si>
  <si>
    <t>75L113</t>
  </si>
  <si>
    <t>ROZHLASOVÁ ÚSTŘEDNA DIGITÁLNÍ (IP) PROVEDENÍ SE ZESILOVAČEM DO 300W</t>
  </si>
  <si>
    <t>1. Položka obsahuje: 
 – dodávku specifikovaného bloku/zařízení včetně potřebného drobného montážního materiálu 
 – dodávku souvisejícího příslušenství pro specifikovaný blok/zařízení 
 – dopravu a skladování 
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</si>
  <si>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18</t>
  </si>
  <si>
    <t>75L11X</t>
  </si>
  <si>
    <t>ROZHLASOVÁ ÚSTŘEDNA - MONTÁŽ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</si>
  <si>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</si>
  <si>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19</t>
  </si>
  <si>
    <t>75L152</t>
  </si>
  <si>
    <t>STOŽÁR (SLOUP) ROZHLASOVÝ SKLOPNÝ</t>
  </si>
  <si>
    <t>20</t>
  </si>
  <si>
    <t>75L15X</t>
  </si>
  <si>
    <t>STOŽÁR (SLOUP) - MONTÁŽ</t>
  </si>
  <si>
    <t>1. Položka obsahuje: 
 – kompletní montáž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</si>
  <si>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21</t>
  </si>
  <si>
    <t>75L161</t>
  </si>
  <si>
    <t>ROZHLASOVÉ PŘÍSLUŠENSTVÍ - KONZOLA PRO REPRODUKTOR</t>
  </si>
  <si>
    <t>22</t>
  </si>
  <si>
    <t>75L162</t>
  </si>
  <si>
    <t>ROZHLASOVÉ PŘÍSLUŠENSTVÍ - SVORKOVNICE PRO SKLOPNÝ ROZHLASOVÝ STOŽÁR</t>
  </si>
  <si>
    <t>23</t>
  </si>
  <si>
    <t>75L16X</t>
  </si>
  <si>
    <t>ROZHLASOVÉ PŘÍSLUŠENSTVÍ - MONTÁŽ</t>
  </si>
  <si>
    <t>24</t>
  </si>
  <si>
    <t>75L175</t>
  </si>
  <si>
    <t>REPRODUKTOR VENKOVNÍ TLAKOVÝ S NASTAVITELNÝM VÝKONEM</t>
  </si>
  <si>
    <t>25</t>
  </si>
  <si>
    <t>75L17X</t>
  </si>
  <si>
    <t>REPRODUKTOR VENKOVNÍ - MONTÁŽ</t>
  </si>
  <si>
    <t>26</t>
  </si>
  <si>
    <t>75L191</t>
  </si>
  <si>
    <t>KABEL SILOVÝ PRO ROZHLAS PRŮMĚRU DO 1,5 MM2</t>
  </si>
  <si>
    <t>kmžíla</t>
  </si>
  <si>
    <t>1. Položka obsahuje: 
 – dodávku specifikovaného kabelu včetně potřebného drobného montážního materiálu 
 – dopravu a skladování 
 – práce spojené s uložením specifikovaného kabelu specifikovaným způsobem 
 – veškeré potřebné mechanizmy, včetně obsluhy, náklady na mzdy a přibližné (průměrné) náklady na pořízení potřebných materiálů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kmžíla.</t>
  </si>
  <si>
    <t>27</t>
  </si>
  <si>
    <t>75L1A2</t>
  </si>
  <si>
    <t>MĚŘENÍ AKUSTICKÉHO HLUKU NA HRANICI OCHRANNÉHO PÁSMA V ZAST.</t>
  </si>
  <si>
    <t>komplet</t>
  </si>
  <si>
    <t>1. Položka obsahuje: 
 – práce spojené s měřením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komplet odlišných materiálů a činností, které tvoří funkční nedělitelný celek daný názvem položky.</t>
  </si>
  <si>
    <t>28</t>
  </si>
  <si>
    <t>75L1B2</t>
  </si>
  <si>
    <t>ZKOUŠENÍ, NASTAVENÍ A UVEDENÍ ROZHLASOVÉHO ZAŘÍZENÍ DO PROVOZU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</si>
  <si>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komplet odlišných materiálů a činností, které tvoří funkční nedělitelný celek daný názvem položky.</t>
  </si>
  <si>
    <t>29</t>
  </si>
  <si>
    <t>75L1C2</t>
  </si>
  <si>
    <t>DEMONTÁŽ ROZHLASOVÉHO ZAŘÍZENÍ VENKOVNÍ KABELOVÉ ROZVODY</t>
  </si>
  <si>
    <t>1. Položka obsahuje: 
 – demontáž (pro další využití/do šrotu) specifikované kabelizace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 kabelizace a skladování, případně ekologické likvidace bloku/zařízení 
2. Položka neobsahuje: 
 X 
3. Způsob měření: 
Udává se počet metrů kompletní konstrukce nebo práce.</t>
  </si>
  <si>
    <t>ZD č.4 - 6.6.2023</t>
  </si>
  <si>
    <t>xxxxx</t>
  </si>
  <si>
    <t>nové opravy</t>
  </si>
  <si>
    <t>opravy v předešlých verzích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</si>
</sst>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7" fillId="2" borderId="1" xfId="1" applyFont="1" applyFill="1" applyBorder="1"/>
    <xf numFmtId="0" fontId="7" fillId="0" borderId="0" xfId="0" applyFont="1"/>
    <xf numFmtId="0" fontId="8" fillId="0" borderId="0" xfId="0" applyFont="1"/>
    <xf numFmtId="164" fontId="7" fillId="0" borderId="3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pageSetUpPr fitToPage="1"/>
  </sheetPr>
  <dimension ref="A1:R128"/>
  <sheetViews>
    <sheetView tabSelected="1" workbookViewId="0">
      <pane ySplit="8" topLeftCell="A111" activePane="bottomLeft" state="frozen"/>
      <selection pane="bottomLeft" activeCell="G113" sqref="G11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4" t="s">
        <v>152</v>
      </c>
      <c r="I2" s="3"/>
      <c r="O2">
        <f>0+O9+O22+O27+O32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0" t="s">
        <v>6</v>
      </c>
      <c r="D3" s="31"/>
      <c r="E3" s="5" t="s">
        <v>7</v>
      </c>
      <c r="F3" s="1"/>
      <c r="G3" s="6"/>
      <c r="H3" s="7" t="s">
        <v>8</v>
      </c>
      <c r="I3" s="8">
        <f>0+I9+I22+I27+I32</f>
        <v>0</v>
      </c>
      <c r="K3" s="35" t="s">
        <v>153</v>
      </c>
      <c r="L3" s="35" t="s">
        <v>154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0" t="s">
        <v>13</v>
      </c>
      <c r="D4" s="31"/>
      <c r="E4" s="5" t="s">
        <v>14</v>
      </c>
      <c r="F4" s="1"/>
      <c r="G4" s="1"/>
      <c r="H4" s="9"/>
      <c r="I4" s="9"/>
      <c r="K4" s="36" t="s">
        <v>153</v>
      </c>
      <c r="L4" s="36" t="s">
        <v>155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10" t="s">
        <v>17</v>
      </c>
      <c r="C5" s="32" t="s">
        <v>8</v>
      </c>
      <c r="D5" s="33"/>
      <c r="E5" s="11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29" t="s">
        <v>20</v>
      </c>
      <c r="B6" s="29" t="s">
        <v>21</v>
      </c>
      <c r="C6" s="29" t="s">
        <v>22</v>
      </c>
      <c r="D6" s="29" t="s">
        <v>23</v>
      </c>
      <c r="E6" s="29" t="s">
        <v>24</v>
      </c>
      <c r="F6" s="29" t="s">
        <v>25</v>
      </c>
      <c r="G6" s="29" t="s">
        <v>26</v>
      </c>
      <c r="H6" s="29" t="s">
        <v>27</v>
      </c>
      <c r="I6" s="29"/>
    </row>
    <row r="7" spans="1:18" ht="12.75" customHeight="1" x14ac:dyDescent="0.2">
      <c r="A7" s="29"/>
      <c r="B7" s="29"/>
      <c r="C7" s="29"/>
      <c r="D7" s="29"/>
      <c r="E7" s="29"/>
      <c r="F7" s="29"/>
      <c r="G7" s="29"/>
      <c r="H7" s="12" t="s">
        <v>28</v>
      </c>
      <c r="I7" s="12" t="s">
        <v>29</v>
      </c>
    </row>
    <row r="8" spans="1:18" ht="12.75" customHeight="1" x14ac:dyDescent="0.2">
      <c r="A8" s="12" t="s">
        <v>30</v>
      </c>
      <c r="B8" s="12" t="s">
        <v>31</v>
      </c>
      <c r="C8" s="12" t="s">
        <v>10</v>
      </c>
      <c r="D8" s="12" t="s">
        <v>2</v>
      </c>
      <c r="E8" s="12" t="s">
        <v>32</v>
      </c>
      <c r="F8" s="12" t="s">
        <v>33</v>
      </c>
      <c r="G8" s="12" t="s">
        <v>34</v>
      </c>
      <c r="H8" s="12" t="s">
        <v>35</v>
      </c>
      <c r="I8" s="12" t="s">
        <v>36</v>
      </c>
    </row>
    <row r="9" spans="1:18" ht="12.75" customHeight="1" x14ac:dyDescent="0.2">
      <c r="A9" s="13" t="s">
        <v>37</v>
      </c>
      <c r="B9" s="13"/>
      <c r="C9" s="14" t="s">
        <v>31</v>
      </c>
      <c r="D9" s="13"/>
      <c r="E9" s="15" t="s">
        <v>38</v>
      </c>
      <c r="F9" s="13"/>
      <c r="G9" s="13"/>
      <c r="H9" s="13"/>
      <c r="I9" s="16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ht="25.5" x14ac:dyDescent="0.2">
      <c r="A10" s="17" t="s">
        <v>39</v>
      </c>
      <c r="B10" s="18" t="s">
        <v>31</v>
      </c>
      <c r="C10" s="18" t="s">
        <v>40</v>
      </c>
      <c r="D10" s="17" t="s">
        <v>41</v>
      </c>
      <c r="E10" s="19" t="s">
        <v>42</v>
      </c>
      <c r="F10" s="20" t="s">
        <v>43</v>
      </c>
      <c r="G10" s="21">
        <v>3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3" t="s">
        <v>44</v>
      </c>
      <c r="E11" s="24" t="s">
        <v>41</v>
      </c>
    </row>
    <row r="12" spans="1:18" x14ac:dyDescent="0.2">
      <c r="A12" s="25" t="s">
        <v>45</v>
      </c>
      <c r="E12" s="26" t="s">
        <v>41</v>
      </c>
    </row>
    <row r="13" spans="1:18" ht="63.75" x14ac:dyDescent="0.2">
      <c r="A13" t="s">
        <v>46</v>
      </c>
      <c r="E13" s="24" t="s">
        <v>47</v>
      </c>
    </row>
    <row r="14" spans="1:18" x14ac:dyDescent="0.2">
      <c r="A14" s="17" t="s">
        <v>39</v>
      </c>
      <c r="B14" s="18" t="s">
        <v>10</v>
      </c>
      <c r="C14" s="18" t="s">
        <v>48</v>
      </c>
      <c r="D14" s="17" t="s">
        <v>41</v>
      </c>
      <c r="E14" s="19" t="s">
        <v>49</v>
      </c>
      <c r="F14" s="20" t="s">
        <v>50</v>
      </c>
      <c r="G14" s="21">
        <v>20</v>
      </c>
      <c r="H14" s="22">
        <v>0</v>
      </c>
      <c r="I14" s="22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3" t="s">
        <v>44</v>
      </c>
      <c r="E15" s="24" t="s">
        <v>41</v>
      </c>
    </row>
    <row r="16" spans="1:18" x14ac:dyDescent="0.2">
      <c r="A16" s="25" t="s">
        <v>45</v>
      </c>
      <c r="E16" s="26" t="s">
        <v>41</v>
      </c>
    </row>
    <row r="17" spans="1:18" ht="25.5" x14ac:dyDescent="0.2">
      <c r="A17" t="s">
        <v>46</v>
      </c>
      <c r="E17" s="24" t="s">
        <v>51</v>
      </c>
    </row>
    <row r="18" spans="1:18" x14ac:dyDescent="0.2">
      <c r="A18" s="17" t="s">
        <v>39</v>
      </c>
      <c r="B18" s="18" t="s">
        <v>2</v>
      </c>
      <c r="C18" s="18" t="s">
        <v>52</v>
      </c>
      <c r="D18" s="17" t="s">
        <v>31</v>
      </c>
      <c r="E18" s="19" t="s">
        <v>53</v>
      </c>
      <c r="F18" s="20" t="s">
        <v>43</v>
      </c>
      <c r="G18" s="21">
        <v>46.44</v>
      </c>
      <c r="H18" s="22">
        <v>0</v>
      </c>
      <c r="I18" s="22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3" t="s">
        <v>44</v>
      </c>
      <c r="E19" s="24" t="s">
        <v>41</v>
      </c>
    </row>
    <row r="20" spans="1:18" ht="102" x14ac:dyDescent="0.2">
      <c r="A20" s="25" t="s">
        <v>45</v>
      </c>
      <c r="E20" s="26" t="s">
        <v>54</v>
      </c>
    </row>
    <row r="21" spans="1:18" x14ac:dyDescent="0.2">
      <c r="A21" t="s">
        <v>46</v>
      </c>
      <c r="E21" s="24" t="s">
        <v>55</v>
      </c>
    </row>
    <row r="22" spans="1:18" ht="12.75" customHeight="1" x14ac:dyDescent="0.2">
      <c r="A22" s="3" t="s">
        <v>37</v>
      </c>
      <c r="B22" s="3"/>
      <c r="C22" s="27" t="s">
        <v>10</v>
      </c>
      <c r="D22" s="3"/>
      <c r="E22" s="15" t="s">
        <v>56</v>
      </c>
      <c r="F22" s="3"/>
      <c r="G22" s="3"/>
      <c r="H22" s="3"/>
      <c r="I22" s="28">
        <f>0+Q22</f>
        <v>0</v>
      </c>
      <c r="O22">
        <f>0+R22</f>
        <v>0</v>
      </c>
      <c r="Q22">
        <f>0+I23</f>
        <v>0</v>
      </c>
      <c r="R22">
        <f>0+O23</f>
        <v>0</v>
      </c>
    </row>
    <row r="23" spans="1:18" x14ac:dyDescent="0.2">
      <c r="A23" s="17" t="s">
        <v>39</v>
      </c>
      <c r="B23" s="18" t="s">
        <v>32</v>
      </c>
      <c r="C23" s="18" t="s">
        <v>57</v>
      </c>
      <c r="D23" s="17" t="s">
        <v>41</v>
      </c>
      <c r="E23" s="19" t="s">
        <v>58</v>
      </c>
      <c r="F23" s="20" t="s">
        <v>43</v>
      </c>
      <c r="G23" s="21">
        <v>14</v>
      </c>
      <c r="H23" s="22">
        <v>0</v>
      </c>
      <c r="I23" s="22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3" t="s">
        <v>44</v>
      </c>
      <c r="E24" s="24" t="s">
        <v>41</v>
      </c>
    </row>
    <row r="25" spans="1:18" x14ac:dyDescent="0.2">
      <c r="A25" s="25" t="s">
        <v>45</v>
      </c>
      <c r="E25" s="26" t="s">
        <v>41</v>
      </c>
    </row>
    <row r="26" spans="1:18" ht="369.75" x14ac:dyDescent="0.2">
      <c r="A26" t="s">
        <v>46</v>
      </c>
      <c r="E26" s="24" t="s">
        <v>59</v>
      </c>
    </row>
    <row r="27" spans="1:18" ht="12.75" customHeight="1" x14ac:dyDescent="0.2">
      <c r="A27" s="3" t="s">
        <v>37</v>
      </c>
      <c r="B27" s="3"/>
      <c r="C27" s="27" t="s">
        <v>33</v>
      </c>
      <c r="D27" s="3"/>
      <c r="E27" s="15" t="s">
        <v>60</v>
      </c>
      <c r="F27" s="3"/>
      <c r="G27" s="3"/>
      <c r="H27" s="3"/>
      <c r="I27" s="28">
        <f>0+Q27</f>
        <v>0</v>
      </c>
      <c r="O27">
        <f>0+R27</f>
        <v>0</v>
      </c>
      <c r="Q27">
        <f>0+I28</f>
        <v>0</v>
      </c>
      <c r="R27">
        <f>0+O28</f>
        <v>0</v>
      </c>
    </row>
    <row r="28" spans="1:18" x14ac:dyDescent="0.2">
      <c r="A28" s="17" t="s">
        <v>39</v>
      </c>
      <c r="B28" s="18" t="s">
        <v>33</v>
      </c>
      <c r="C28" s="18" t="s">
        <v>61</v>
      </c>
      <c r="D28" s="17" t="s">
        <v>41</v>
      </c>
      <c r="E28" s="19" t="s">
        <v>62</v>
      </c>
      <c r="F28" s="20" t="s">
        <v>43</v>
      </c>
      <c r="G28" s="21">
        <v>2</v>
      </c>
      <c r="H28" s="22">
        <v>0</v>
      </c>
      <c r="I28" s="22">
        <f>ROUND(ROUND(H28,2)*ROUND(G28,3),2)</f>
        <v>0</v>
      </c>
      <c r="O28">
        <f>(I28*21)/100</f>
        <v>0</v>
      </c>
      <c r="P28" t="s">
        <v>10</v>
      </c>
    </row>
    <row r="29" spans="1:18" x14ac:dyDescent="0.2">
      <c r="A29" s="23" t="s">
        <v>44</v>
      </c>
      <c r="E29" s="24" t="s">
        <v>41</v>
      </c>
    </row>
    <row r="30" spans="1:18" x14ac:dyDescent="0.2">
      <c r="A30" s="25" t="s">
        <v>45</v>
      </c>
      <c r="E30" s="26" t="s">
        <v>41</v>
      </c>
    </row>
    <row r="31" spans="1:18" ht="127.5" x14ac:dyDescent="0.2">
      <c r="A31" t="s">
        <v>46</v>
      </c>
      <c r="E31" s="24" t="s">
        <v>63</v>
      </c>
    </row>
    <row r="32" spans="1:18" ht="12.75" customHeight="1" x14ac:dyDescent="0.2">
      <c r="A32" s="3" t="s">
        <v>37</v>
      </c>
      <c r="B32" s="3"/>
      <c r="C32" s="27" t="s">
        <v>64</v>
      </c>
      <c r="D32" s="3"/>
      <c r="E32" s="15" t="s">
        <v>65</v>
      </c>
      <c r="F32" s="3"/>
      <c r="G32" s="3"/>
      <c r="H32" s="3"/>
      <c r="I32" s="28">
        <f>0+Q32</f>
        <v>0</v>
      </c>
      <c r="O32">
        <f>0+R32</f>
        <v>0</v>
      </c>
      <c r="Q32">
        <f>0+I33+I37+I41+I45+I49+I53+I57+I61+I65+I69+I73+I77+I81+I85+I89+I93+I97+I101+I105+I109+I113+I117+I121+I125</f>
        <v>0</v>
      </c>
      <c r="R32">
        <f>0+O33+O37+O41+O45+O49+O53+O57+O61+O65+O69+O73+O77+O81+O85+O89+O93+O97+O101+O105+O109+O113+O117+O121+O125</f>
        <v>0</v>
      </c>
    </row>
    <row r="33" spans="1:16" x14ac:dyDescent="0.2">
      <c r="A33" s="17" t="s">
        <v>39</v>
      </c>
      <c r="B33" s="18" t="s">
        <v>34</v>
      </c>
      <c r="C33" s="18" t="s">
        <v>66</v>
      </c>
      <c r="D33" s="17" t="s">
        <v>41</v>
      </c>
      <c r="E33" s="19" t="s">
        <v>67</v>
      </c>
      <c r="F33" s="20" t="s">
        <v>50</v>
      </c>
      <c r="G33" s="21">
        <v>584</v>
      </c>
      <c r="H33" s="22">
        <v>0</v>
      </c>
      <c r="I33" s="22">
        <f>ROUND(ROUND(H33,2)*ROUND(G33,3),2)</f>
        <v>0</v>
      </c>
      <c r="O33">
        <f>(I33*21)/100</f>
        <v>0</v>
      </c>
      <c r="P33" t="s">
        <v>10</v>
      </c>
    </row>
    <row r="34" spans="1:16" x14ac:dyDescent="0.2">
      <c r="A34" s="23" t="s">
        <v>44</v>
      </c>
      <c r="E34" s="24" t="s">
        <v>41</v>
      </c>
    </row>
    <row r="35" spans="1:16" x14ac:dyDescent="0.2">
      <c r="A35" s="25" t="s">
        <v>45</v>
      </c>
      <c r="E35" s="26" t="s">
        <v>41</v>
      </c>
    </row>
    <row r="36" spans="1:16" ht="114.75" x14ac:dyDescent="0.2">
      <c r="A36" t="s">
        <v>46</v>
      </c>
      <c r="E36" s="24" t="s">
        <v>68</v>
      </c>
    </row>
    <row r="37" spans="1:16" x14ac:dyDescent="0.2">
      <c r="A37" s="17" t="s">
        <v>39</v>
      </c>
      <c r="B37" s="18" t="s">
        <v>64</v>
      </c>
      <c r="C37" s="18" t="s">
        <v>69</v>
      </c>
      <c r="D37" s="17" t="s">
        <v>41</v>
      </c>
      <c r="E37" s="19" t="s">
        <v>70</v>
      </c>
      <c r="F37" s="20" t="s">
        <v>50</v>
      </c>
      <c r="G37" s="21">
        <v>25</v>
      </c>
      <c r="H37" s="22">
        <v>0</v>
      </c>
      <c r="I37" s="22">
        <f>ROUND(ROUND(H37,2)*ROUND(G37,3),2)</f>
        <v>0</v>
      </c>
      <c r="O37">
        <f>(I37*21)/100</f>
        <v>0</v>
      </c>
      <c r="P37" t="s">
        <v>10</v>
      </c>
    </row>
    <row r="38" spans="1:16" x14ac:dyDescent="0.2">
      <c r="A38" s="23" t="s">
        <v>44</v>
      </c>
      <c r="E38" s="24" t="s">
        <v>41</v>
      </c>
    </row>
    <row r="39" spans="1:16" x14ac:dyDescent="0.2">
      <c r="A39" s="25" t="s">
        <v>45</v>
      </c>
      <c r="E39" s="26" t="s">
        <v>41</v>
      </c>
    </row>
    <row r="40" spans="1:16" ht="102" x14ac:dyDescent="0.2">
      <c r="A40" t="s">
        <v>46</v>
      </c>
      <c r="E40" s="24" t="s">
        <v>71</v>
      </c>
    </row>
    <row r="41" spans="1:16" ht="25.5" x14ac:dyDescent="0.2">
      <c r="A41" s="17" t="s">
        <v>39</v>
      </c>
      <c r="B41" s="18" t="s">
        <v>72</v>
      </c>
      <c r="C41" s="18" t="s">
        <v>73</v>
      </c>
      <c r="D41" s="17" t="s">
        <v>41</v>
      </c>
      <c r="E41" s="19" t="s">
        <v>74</v>
      </c>
      <c r="F41" s="20" t="s">
        <v>75</v>
      </c>
      <c r="G41" s="21">
        <v>1</v>
      </c>
      <c r="H41" s="22">
        <v>0</v>
      </c>
      <c r="I41" s="22">
        <f>ROUND(ROUND(H41,2)*ROUND(G41,3),2)</f>
        <v>0</v>
      </c>
      <c r="O41">
        <f>(I41*21)/100</f>
        <v>0</v>
      </c>
      <c r="P41" t="s">
        <v>10</v>
      </c>
    </row>
    <row r="42" spans="1:16" x14ac:dyDescent="0.2">
      <c r="A42" s="23" t="s">
        <v>44</v>
      </c>
      <c r="E42" s="24" t="s">
        <v>41</v>
      </c>
    </row>
    <row r="43" spans="1:16" x14ac:dyDescent="0.2">
      <c r="A43" s="25" t="s">
        <v>45</v>
      </c>
      <c r="E43" s="26" t="s">
        <v>41</v>
      </c>
    </row>
    <row r="44" spans="1:16" ht="127.5" x14ac:dyDescent="0.2">
      <c r="A44" t="s">
        <v>46</v>
      </c>
      <c r="E44" s="24" t="s">
        <v>76</v>
      </c>
    </row>
    <row r="45" spans="1:16" ht="25.5" x14ac:dyDescent="0.2">
      <c r="A45" s="17" t="s">
        <v>39</v>
      </c>
      <c r="B45" s="18" t="s">
        <v>35</v>
      </c>
      <c r="C45" s="18" t="s">
        <v>77</v>
      </c>
      <c r="D45" s="17" t="s">
        <v>41</v>
      </c>
      <c r="E45" s="19" t="s">
        <v>78</v>
      </c>
      <c r="F45" s="20" t="s">
        <v>50</v>
      </c>
      <c r="G45" s="21">
        <v>584</v>
      </c>
      <c r="H45" s="22">
        <v>0</v>
      </c>
      <c r="I45" s="22">
        <f>ROUND(ROUND(H45,2)*ROUND(G45,3),2)</f>
        <v>0</v>
      </c>
      <c r="O45">
        <f>(I45*21)/100</f>
        <v>0</v>
      </c>
      <c r="P45" t="s">
        <v>10</v>
      </c>
    </row>
    <row r="46" spans="1:16" x14ac:dyDescent="0.2">
      <c r="A46" s="23" t="s">
        <v>44</v>
      </c>
      <c r="E46" s="24" t="s">
        <v>41</v>
      </c>
    </row>
    <row r="47" spans="1:16" x14ac:dyDescent="0.2">
      <c r="A47" s="25" t="s">
        <v>45</v>
      </c>
      <c r="E47" s="26" t="s">
        <v>41</v>
      </c>
    </row>
    <row r="48" spans="1:16" ht="140.25" x14ac:dyDescent="0.2">
      <c r="A48" t="s">
        <v>46</v>
      </c>
      <c r="E48" s="24" t="s">
        <v>79</v>
      </c>
    </row>
    <row r="49" spans="1:16" x14ac:dyDescent="0.2">
      <c r="A49" s="17" t="s">
        <v>39</v>
      </c>
      <c r="B49" s="18" t="s">
        <v>36</v>
      </c>
      <c r="C49" s="18" t="s">
        <v>80</v>
      </c>
      <c r="D49" s="17" t="s">
        <v>41</v>
      </c>
      <c r="E49" s="19" t="s">
        <v>81</v>
      </c>
      <c r="F49" s="20" t="s">
        <v>75</v>
      </c>
      <c r="G49" s="21">
        <v>1</v>
      </c>
      <c r="H49" s="22">
        <v>0</v>
      </c>
      <c r="I49" s="22">
        <f>ROUND(ROUND(H49,2)*ROUND(G49,3),2)</f>
        <v>0</v>
      </c>
      <c r="O49">
        <f>(I49*21)/100</f>
        <v>0</v>
      </c>
      <c r="P49" t="s">
        <v>10</v>
      </c>
    </row>
    <row r="50" spans="1:16" x14ac:dyDescent="0.2">
      <c r="A50" s="23" t="s">
        <v>44</v>
      </c>
      <c r="E50" s="24" t="s">
        <v>41</v>
      </c>
    </row>
    <row r="51" spans="1:16" x14ac:dyDescent="0.2">
      <c r="A51" s="25" t="s">
        <v>45</v>
      </c>
      <c r="E51" s="26" t="s">
        <v>41</v>
      </c>
    </row>
    <row r="52" spans="1:16" ht="178.5" x14ac:dyDescent="0.2">
      <c r="A52" t="s">
        <v>46</v>
      </c>
      <c r="E52" s="24" t="s">
        <v>82</v>
      </c>
    </row>
    <row r="53" spans="1:16" x14ac:dyDescent="0.2">
      <c r="A53" s="17" t="s">
        <v>39</v>
      </c>
      <c r="B53" s="18" t="s">
        <v>83</v>
      </c>
      <c r="C53" s="18" t="s">
        <v>84</v>
      </c>
      <c r="D53" s="17" t="s">
        <v>41</v>
      </c>
      <c r="E53" s="19" t="s">
        <v>85</v>
      </c>
      <c r="F53" s="20" t="s">
        <v>75</v>
      </c>
      <c r="G53" s="21">
        <v>1</v>
      </c>
      <c r="H53" s="22">
        <v>0</v>
      </c>
      <c r="I53" s="22">
        <f>ROUND(ROUND(H53,2)*ROUND(G53,3),2)</f>
        <v>0</v>
      </c>
      <c r="O53">
        <f>(I53*21)/100</f>
        <v>0</v>
      </c>
      <c r="P53" t="s">
        <v>10</v>
      </c>
    </row>
    <row r="54" spans="1:16" x14ac:dyDescent="0.2">
      <c r="A54" s="23" t="s">
        <v>44</v>
      </c>
      <c r="E54" s="24" t="s">
        <v>41</v>
      </c>
    </row>
    <row r="55" spans="1:16" x14ac:dyDescent="0.2">
      <c r="A55" s="25" t="s">
        <v>45</v>
      </c>
      <c r="E55" s="26" t="s">
        <v>41</v>
      </c>
    </row>
    <row r="56" spans="1:16" ht="127.5" x14ac:dyDescent="0.2">
      <c r="A56" t="s">
        <v>46</v>
      </c>
      <c r="E56" s="24" t="s">
        <v>86</v>
      </c>
    </row>
    <row r="57" spans="1:16" x14ac:dyDescent="0.2">
      <c r="A57" s="17" t="s">
        <v>39</v>
      </c>
      <c r="B57" s="18" t="s">
        <v>87</v>
      </c>
      <c r="C57" s="18" t="s">
        <v>88</v>
      </c>
      <c r="D57" s="17" t="s">
        <v>41</v>
      </c>
      <c r="E57" s="19" t="s">
        <v>89</v>
      </c>
      <c r="F57" s="20" t="s">
        <v>75</v>
      </c>
      <c r="G57" s="21">
        <v>2</v>
      </c>
      <c r="H57" s="22">
        <v>0</v>
      </c>
      <c r="I57" s="22">
        <f>ROUND(ROUND(H57,2)*ROUND(G57,3),2)</f>
        <v>0</v>
      </c>
      <c r="O57">
        <f>(I57*21)/100</f>
        <v>0</v>
      </c>
      <c r="P57" t="s">
        <v>10</v>
      </c>
    </row>
    <row r="58" spans="1:16" x14ac:dyDescent="0.2">
      <c r="A58" s="23" t="s">
        <v>44</v>
      </c>
      <c r="E58" s="24" t="s">
        <v>41</v>
      </c>
    </row>
    <row r="59" spans="1:16" x14ac:dyDescent="0.2">
      <c r="A59" s="25" t="s">
        <v>45</v>
      </c>
      <c r="E59" s="26" t="s">
        <v>41</v>
      </c>
    </row>
    <row r="60" spans="1:16" ht="178.5" x14ac:dyDescent="0.2">
      <c r="A60" t="s">
        <v>46</v>
      </c>
      <c r="E60" s="24" t="s">
        <v>82</v>
      </c>
    </row>
    <row r="61" spans="1:16" x14ac:dyDescent="0.2">
      <c r="A61" s="17" t="s">
        <v>39</v>
      </c>
      <c r="B61" s="18" t="s">
        <v>90</v>
      </c>
      <c r="C61" s="18" t="s">
        <v>91</v>
      </c>
      <c r="D61" s="17" t="s">
        <v>41</v>
      </c>
      <c r="E61" s="19" t="s">
        <v>92</v>
      </c>
      <c r="F61" s="20" t="s">
        <v>75</v>
      </c>
      <c r="G61" s="21">
        <v>2</v>
      </c>
      <c r="H61" s="22">
        <v>0</v>
      </c>
      <c r="I61" s="22">
        <f>ROUND(ROUND(H61,2)*ROUND(G61,3),2)</f>
        <v>0</v>
      </c>
      <c r="O61">
        <f>(I61*21)/100</f>
        <v>0</v>
      </c>
      <c r="P61" t="s">
        <v>10</v>
      </c>
    </row>
    <row r="62" spans="1:16" x14ac:dyDescent="0.2">
      <c r="A62" s="23" t="s">
        <v>44</v>
      </c>
      <c r="E62" s="24" t="s">
        <v>41</v>
      </c>
    </row>
    <row r="63" spans="1:16" x14ac:dyDescent="0.2">
      <c r="A63" s="25" t="s">
        <v>45</v>
      </c>
      <c r="E63" s="26" t="s">
        <v>41</v>
      </c>
    </row>
    <row r="64" spans="1:16" ht="127.5" x14ac:dyDescent="0.2">
      <c r="A64" t="s">
        <v>46</v>
      </c>
      <c r="E64" s="24" t="s">
        <v>86</v>
      </c>
    </row>
    <row r="65" spans="1:16" x14ac:dyDescent="0.2">
      <c r="A65" s="17" t="s">
        <v>39</v>
      </c>
      <c r="B65" s="18" t="s">
        <v>93</v>
      </c>
      <c r="C65" s="18" t="s">
        <v>94</v>
      </c>
      <c r="D65" s="17" t="s">
        <v>41</v>
      </c>
      <c r="E65" s="19" t="s">
        <v>95</v>
      </c>
      <c r="F65" s="20" t="s">
        <v>75</v>
      </c>
      <c r="G65" s="21">
        <v>2</v>
      </c>
      <c r="H65" s="22">
        <v>0</v>
      </c>
      <c r="I65" s="22">
        <f>ROUND(ROUND(H65,2)*ROUND(G65,3),2)</f>
        <v>0</v>
      </c>
      <c r="O65">
        <f>(I65*21)/100</f>
        <v>0</v>
      </c>
      <c r="P65" t="s">
        <v>10</v>
      </c>
    </row>
    <row r="66" spans="1:16" x14ac:dyDescent="0.2">
      <c r="A66" s="23" t="s">
        <v>44</v>
      </c>
      <c r="E66" s="24" t="s">
        <v>41</v>
      </c>
    </row>
    <row r="67" spans="1:16" x14ac:dyDescent="0.2">
      <c r="A67" s="25" t="s">
        <v>45</v>
      </c>
      <c r="E67" s="26" t="s">
        <v>41</v>
      </c>
    </row>
    <row r="68" spans="1:16" ht="127.5" x14ac:dyDescent="0.2">
      <c r="A68" t="s">
        <v>46</v>
      </c>
      <c r="E68" s="24" t="s">
        <v>96</v>
      </c>
    </row>
    <row r="69" spans="1:16" x14ac:dyDescent="0.2">
      <c r="A69" s="17" t="s">
        <v>39</v>
      </c>
      <c r="B69" s="18" t="s">
        <v>97</v>
      </c>
      <c r="C69" s="18" t="s">
        <v>98</v>
      </c>
      <c r="D69" s="17" t="s">
        <v>41</v>
      </c>
      <c r="E69" s="19" t="s">
        <v>99</v>
      </c>
      <c r="F69" s="20" t="s">
        <v>75</v>
      </c>
      <c r="G69" s="21">
        <v>2</v>
      </c>
      <c r="H69" s="22">
        <v>0</v>
      </c>
      <c r="I69" s="22">
        <f>ROUND(ROUND(H69,2)*ROUND(G69,3),2)</f>
        <v>0</v>
      </c>
      <c r="O69">
        <f>(I69*21)/100</f>
        <v>0</v>
      </c>
      <c r="P69" t="s">
        <v>10</v>
      </c>
    </row>
    <row r="70" spans="1:16" x14ac:dyDescent="0.2">
      <c r="A70" s="23" t="s">
        <v>44</v>
      </c>
      <c r="E70" s="24" t="s">
        <v>41</v>
      </c>
    </row>
    <row r="71" spans="1:16" x14ac:dyDescent="0.2">
      <c r="A71" s="25" t="s">
        <v>45</v>
      </c>
      <c r="E71" s="26" t="s">
        <v>41</v>
      </c>
    </row>
    <row r="72" spans="1:16" ht="165.75" x14ac:dyDescent="0.2">
      <c r="A72" t="s">
        <v>46</v>
      </c>
      <c r="E72" s="24" t="s">
        <v>100</v>
      </c>
    </row>
    <row r="73" spans="1:16" x14ac:dyDescent="0.2">
      <c r="A73" s="17" t="s">
        <v>39</v>
      </c>
      <c r="B73" s="18" t="s">
        <v>101</v>
      </c>
      <c r="C73" s="18" t="s">
        <v>102</v>
      </c>
      <c r="D73" s="17" t="s">
        <v>41</v>
      </c>
      <c r="E73" s="19" t="s">
        <v>103</v>
      </c>
      <c r="F73" s="20" t="s">
        <v>75</v>
      </c>
      <c r="G73" s="21">
        <v>2</v>
      </c>
      <c r="H73" s="22">
        <v>0</v>
      </c>
      <c r="I73" s="22">
        <f>ROUND(ROUND(H73,2)*ROUND(G73,3),2)</f>
        <v>0</v>
      </c>
      <c r="O73">
        <f>(I73*21)/100</f>
        <v>0</v>
      </c>
      <c r="P73" t="s">
        <v>10</v>
      </c>
    </row>
    <row r="74" spans="1:16" x14ac:dyDescent="0.2">
      <c r="A74" s="23" t="s">
        <v>44</v>
      </c>
      <c r="E74" s="24" t="s">
        <v>41</v>
      </c>
    </row>
    <row r="75" spans="1:16" x14ac:dyDescent="0.2">
      <c r="A75" s="25" t="s">
        <v>45</v>
      </c>
      <c r="E75" s="26" t="s">
        <v>41</v>
      </c>
    </row>
    <row r="76" spans="1:16" ht="127.5" x14ac:dyDescent="0.2">
      <c r="A76" t="s">
        <v>46</v>
      </c>
      <c r="E76" s="24" t="s">
        <v>86</v>
      </c>
    </row>
    <row r="77" spans="1:16" ht="25.5" x14ac:dyDescent="0.2">
      <c r="A77" s="17" t="s">
        <v>39</v>
      </c>
      <c r="B77" s="18" t="s">
        <v>104</v>
      </c>
      <c r="C77" s="18" t="s">
        <v>105</v>
      </c>
      <c r="D77" s="17" t="s">
        <v>41</v>
      </c>
      <c r="E77" s="19" t="s">
        <v>106</v>
      </c>
      <c r="F77" s="20" t="s">
        <v>75</v>
      </c>
      <c r="G77" s="21">
        <v>1</v>
      </c>
      <c r="H77" s="22">
        <v>0</v>
      </c>
      <c r="I77" s="22">
        <f>ROUND(ROUND(H77,2)*ROUND(G77,3),2)</f>
        <v>0</v>
      </c>
      <c r="O77">
        <f>(I77*21)/100</f>
        <v>0</v>
      </c>
      <c r="P77" t="s">
        <v>10</v>
      </c>
    </row>
    <row r="78" spans="1:16" x14ac:dyDescent="0.2">
      <c r="A78" s="23" t="s">
        <v>44</v>
      </c>
      <c r="E78" s="24" t="s">
        <v>41</v>
      </c>
    </row>
    <row r="79" spans="1:16" x14ac:dyDescent="0.2">
      <c r="A79" s="25" t="s">
        <v>45</v>
      </c>
      <c r="E79" s="26" t="s">
        <v>41</v>
      </c>
    </row>
    <row r="80" spans="1:16" ht="191.25" x14ac:dyDescent="0.2">
      <c r="A80" t="s">
        <v>46</v>
      </c>
      <c r="E80" s="24" t="s">
        <v>107</v>
      </c>
    </row>
    <row r="81" spans="1:16" x14ac:dyDescent="0.2">
      <c r="A81" s="17" t="s">
        <v>39</v>
      </c>
      <c r="B81" s="18" t="s">
        <v>108</v>
      </c>
      <c r="C81" s="18" t="s">
        <v>109</v>
      </c>
      <c r="D81" s="17" t="s">
        <v>41</v>
      </c>
      <c r="E81" s="19" t="s">
        <v>110</v>
      </c>
      <c r="F81" s="20" t="s">
        <v>75</v>
      </c>
      <c r="G81" s="21">
        <v>1</v>
      </c>
      <c r="H81" s="22">
        <v>0</v>
      </c>
      <c r="I81" s="22">
        <f>ROUND(ROUND(H81,2)*ROUND(G81,3),2)</f>
        <v>0</v>
      </c>
      <c r="O81">
        <f>(I81*21)/100</f>
        <v>0</v>
      </c>
      <c r="P81" t="s">
        <v>10</v>
      </c>
    </row>
    <row r="82" spans="1:16" x14ac:dyDescent="0.2">
      <c r="A82" s="23" t="s">
        <v>44</v>
      </c>
      <c r="E82" s="24" t="s">
        <v>41</v>
      </c>
    </row>
    <row r="83" spans="1:16" x14ac:dyDescent="0.2">
      <c r="A83" s="25" t="s">
        <v>45</v>
      </c>
      <c r="E83" s="26" t="s">
        <v>41</v>
      </c>
    </row>
    <row r="84" spans="1:16" ht="140.25" x14ac:dyDescent="0.2">
      <c r="A84" t="s">
        <v>46</v>
      </c>
      <c r="E84" s="24" t="s">
        <v>111</v>
      </c>
    </row>
    <row r="85" spans="1:16" x14ac:dyDescent="0.2">
      <c r="A85" s="17" t="s">
        <v>39</v>
      </c>
      <c r="B85" s="18" t="s">
        <v>112</v>
      </c>
      <c r="C85" s="18" t="s">
        <v>113</v>
      </c>
      <c r="D85" s="17" t="s">
        <v>41</v>
      </c>
      <c r="E85" s="19" t="s">
        <v>114</v>
      </c>
      <c r="F85" s="20" t="s">
        <v>75</v>
      </c>
      <c r="G85" s="21">
        <v>14</v>
      </c>
      <c r="H85" s="22">
        <v>0</v>
      </c>
      <c r="I85" s="22">
        <f>ROUND(ROUND(H85,2)*ROUND(G85,3),2)</f>
        <v>0</v>
      </c>
      <c r="O85">
        <f>(I85*21)/100</f>
        <v>0</v>
      </c>
      <c r="P85" t="s">
        <v>10</v>
      </c>
    </row>
    <row r="86" spans="1:16" x14ac:dyDescent="0.2">
      <c r="A86" s="23" t="s">
        <v>44</v>
      </c>
      <c r="E86" s="24" t="s">
        <v>41</v>
      </c>
    </row>
    <row r="87" spans="1:16" x14ac:dyDescent="0.2">
      <c r="A87" s="25" t="s">
        <v>45</v>
      </c>
      <c r="E87" s="26" t="s">
        <v>41</v>
      </c>
    </row>
    <row r="88" spans="1:16" ht="191.25" x14ac:dyDescent="0.2">
      <c r="A88" t="s">
        <v>46</v>
      </c>
      <c r="E88" s="24" t="s">
        <v>107</v>
      </c>
    </row>
    <row r="89" spans="1:16" x14ac:dyDescent="0.2">
      <c r="A89" s="17" t="s">
        <v>39</v>
      </c>
      <c r="B89" s="18" t="s">
        <v>115</v>
      </c>
      <c r="C89" s="18" t="s">
        <v>116</v>
      </c>
      <c r="D89" s="17" t="s">
        <v>41</v>
      </c>
      <c r="E89" s="19" t="s">
        <v>117</v>
      </c>
      <c r="F89" s="20" t="s">
        <v>75</v>
      </c>
      <c r="G89" s="21">
        <v>14</v>
      </c>
      <c r="H89" s="22">
        <v>0</v>
      </c>
      <c r="I89" s="22">
        <f>ROUND(ROUND(H89,2)*ROUND(G89,3),2)</f>
        <v>0</v>
      </c>
      <c r="O89">
        <f>(I89*21)/100</f>
        <v>0</v>
      </c>
      <c r="P89" t="s">
        <v>10</v>
      </c>
    </row>
    <row r="90" spans="1:16" x14ac:dyDescent="0.2">
      <c r="A90" s="23" t="s">
        <v>44</v>
      </c>
      <c r="E90" s="24" t="s">
        <v>41</v>
      </c>
    </row>
    <row r="91" spans="1:16" x14ac:dyDescent="0.2">
      <c r="A91" s="25" t="s">
        <v>45</v>
      </c>
      <c r="E91" s="26" t="s">
        <v>41</v>
      </c>
    </row>
    <row r="92" spans="1:16" ht="127.5" x14ac:dyDescent="0.2">
      <c r="A92" t="s">
        <v>46</v>
      </c>
      <c r="E92" s="24" t="s">
        <v>118</v>
      </c>
    </row>
    <row r="93" spans="1:16" x14ac:dyDescent="0.2">
      <c r="A93" s="17" t="s">
        <v>39</v>
      </c>
      <c r="B93" s="18" t="s">
        <v>119</v>
      </c>
      <c r="C93" s="18" t="s">
        <v>120</v>
      </c>
      <c r="D93" s="17" t="s">
        <v>41</v>
      </c>
      <c r="E93" s="19" t="s">
        <v>121</v>
      </c>
      <c r="F93" s="20" t="s">
        <v>75</v>
      </c>
      <c r="G93" s="21">
        <v>16</v>
      </c>
      <c r="H93" s="22">
        <v>0</v>
      </c>
      <c r="I93" s="22">
        <f>ROUND(ROUND(H93,2)*ROUND(G93,3),2)</f>
        <v>0</v>
      </c>
      <c r="O93">
        <f>(I93*21)/100</f>
        <v>0</v>
      </c>
      <c r="P93" t="s">
        <v>10</v>
      </c>
    </row>
    <row r="94" spans="1:16" x14ac:dyDescent="0.2">
      <c r="A94" s="23" t="s">
        <v>44</v>
      </c>
      <c r="E94" s="24" t="s">
        <v>41</v>
      </c>
    </row>
    <row r="95" spans="1:16" x14ac:dyDescent="0.2">
      <c r="A95" s="25" t="s">
        <v>45</v>
      </c>
      <c r="E95" s="26" t="s">
        <v>41</v>
      </c>
    </row>
    <row r="96" spans="1:16" ht="191.25" x14ac:dyDescent="0.2">
      <c r="A96" t="s">
        <v>46</v>
      </c>
      <c r="E96" s="24" t="s">
        <v>107</v>
      </c>
    </row>
    <row r="97" spans="1:16" ht="25.5" x14ac:dyDescent="0.2">
      <c r="A97" s="17" t="s">
        <v>39</v>
      </c>
      <c r="B97" s="18" t="s">
        <v>122</v>
      </c>
      <c r="C97" s="18" t="s">
        <v>123</v>
      </c>
      <c r="D97" s="17" t="s">
        <v>41</v>
      </c>
      <c r="E97" s="19" t="s">
        <v>124</v>
      </c>
      <c r="F97" s="20" t="s">
        <v>75</v>
      </c>
      <c r="G97" s="21">
        <v>14</v>
      </c>
      <c r="H97" s="22">
        <v>0</v>
      </c>
      <c r="I97" s="22">
        <f>ROUND(ROUND(H97,2)*ROUND(G97,3),2)</f>
        <v>0</v>
      </c>
      <c r="O97">
        <f>(I97*21)/100</f>
        <v>0</v>
      </c>
      <c r="P97" t="s">
        <v>10</v>
      </c>
    </row>
    <row r="98" spans="1:16" x14ac:dyDescent="0.2">
      <c r="A98" s="23" t="s">
        <v>44</v>
      </c>
      <c r="E98" s="24" t="s">
        <v>41</v>
      </c>
    </row>
    <row r="99" spans="1:16" x14ac:dyDescent="0.2">
      <c r="A99" s="25" t="s">
        <v>45</v>
      </c>
      <c r="E99" s="26" t="s">
        <v>41</v>
      </c>
    </row>
    <row r="100" spans="1:16" ht="191.25" x14ac:dyDescent="0.2">
      <c r="A100" t="s">
        <v>46</v>
      </c>
      <c r="E100" s="24" t="s">
        <v>107</v>
      </c>
    </row>
    <row r="101" spans="1:16" x14ac:dyDescent="0.2">
      <c r="A101" s="17" t="s">
        <v>39</v>
      </c>
      <c r="B101" s="18" t="s">
        <v>125</v>
      </c>
      <c r="C101" s="18" t="s">
        <v>126</v>
      </c>
      <c r="D101" s="17" t="s">
        <v>41</v>
      </c>
      <c r="E101" s="19" t="s">
        <v>127</v>
      </c>
      <c r="F101" s="20" t="s">
        <v>75</v>
      </c>
      <c r="G101" s="21">
        <v>30</v>
      </c>
      <c r="H101" s="22">
        <v>0</v>
      </c>
      <c r="I101" s="22">
        <f>ROUND(ROUND(H101,2)*ROUND(G101,3),2)</f>
        <v>0</v>
      </c>
      <c r="O101">
        <f>(I101*21)/100</f>
        <v>0</v>
      </c>
      <c r="P101" t="s">
        <v>10</v>
      </c>
    </row>
    <row r="102" spans="1:16" x14ac:dyDescent="0.2">
      <c r="A102" s="23" t="s">
        <v>44</v>
      </c>
      <c r="E102" s="24" t="s">
        <v>41</v>
      </c>
    </row>
    <row r="103" spans="1:16" x14ac:dyDescent="0.2">
      <c r="A103" s="25" t="s">
        <v>45</v>
      </c>
      <c r="E103" s="26" t="s">
        <v>41</v>
      </c>
    </row>
    <row r="104" spans="1:16" ht="140.25" x14ac:dyDescent="0.2">
      <c r="A104" t="s">
        <v>46</v>
      </c>
      <c r="E104" s="24" t="s">
        <v>111</v>
      </c>
    </row>
    <row r="105" spans="1:16" x14ac:dyDescent="0.2">
      <c r="A105" s="17" t="s">
        <v>39</v>
      </c>
      <c r="B105" s="18" t="s">
        <v>128</v>
      </c>
      <c r="C105" s="18" t="s">
        <v>129</v>
      </c>
      <c r="D105" s="17" t="s">
        <v>41</v>
      </c>
      <c r="E105" s="19" t="s">
        <v>130</v>
      </c>
      <c r="F105" s="20" t="s">
        <v>75</v>
      </c>
      <c r="G105" s="21">
        <v>16</v>
      </c>
      <c r="H105" s="22">
        <v>0</v>
      </c>
      <c r="I105" s="22">
        <f>ROUND(ROUND(H105,2)*ROUND(G105,3),2)</f>
        <v>0</v>
      </c>
      <c r="O105">
        <f>(I105*21)/100</f>
        <v>0</v>
      </c>
      <c r="P105" t="s">
        <v>10</v>
      </c>
    </row>
    <row r="106" spans="1:16" x14ac:dyDescent="0.2">
      <c r="A106" s="23" t="s">
        <v>44</v>
      </c>
      <c r="E106" s="24" t="s">
        <v>41</v>
      </c>
    </row>
    <row r="107" spans="1:16" x14ac:dyDescent="0.2">
      <c r="A107" s="25" t="s">
        <v>45</v>
      </c>
      <c r="E107" s="26" t="s">
        <v>41</v>
      </c>
    </row>
    <row r="108" spans="1:16" ht="191.25" x14ac:dyDescent="0.2">
      <c r="A108" t="s">
        <v>46</v>
      </c>
      <c r="E108" s="24" t="s">
        <v>107</v>
      </c>
    </row>
    <row r="109" spans="1:16" x14ac:dyDescent="0.2">
      <c r="A109" s="17" t="s">
        <v>39</v>
      </c>
      <c r="B109" s="18" t="s">
        <v>131</v>
      </c>
      <c r="C109" s="18" t="s">
        <v>132</v>
      </c>
      <c r="D109" s="17" t="s">
        <v>41</v>
      </c>
      <c r="E109" s="19" t="s">
        <v>133</v>
      </c>
      <c r="F109" s="20" t="s">
        <v>75</v>
      </c>
      <c r="G109" s="21">
        <v>16</v>
      </c>
      <c r="H109" s="22">
        <v>0</v>
      </c>
      <c r="I109" s="22">
        <f>ROUND(ROUND(H109,2)*ROUND(G109,3),2)</f>
        <v>0</v>
      </c>
      <c r="O109">
        <f>(I109*21)/100</f>
        <v>0</v>
      </c>
      <c r="P109" t="s">
        <v>10</v>
      </c>
    </row>
    <row r="110" spans="1:16" x14ac:dyDescent="0.2">
      <c r="A110" s="23" t="s">
        <v>44</v>
      </c>
      <c r="E110" s="24" t="s">
        <v>41</v>
      </c>
    </row>
    <row r="111" spans="1:16" x14ac:dyDescent="0.2">
      <c r="A111" s="25" t="s">
        <v>45</v>
      </c>
      <c r="E111" s="26" t="s">
        <v>41</v>
      </c>
    </row>
    <row r="112" spans="1:16" ht="140.25" x14ac:dyDescent="0.2">
      <c r="A112" t="s">
        <v>46</v>
      </c>
      <c r="E112" s="24" t="s">
        <v>111</v>
      </c>
    </row>
    <row r="113" spans="1:16" x14ac:dyDescent="0.2">
      <c r="A113" s="17" t="s">
        <v>39</v>
      </c>
      <c r="B113" s="18" t="s">
        <v>134</v>
      </c>
      <c r="C113" s="18" t="s">
        <v>135</v>
      </c>
      <c r="D113" s="17" t="s">
        <v>41</v>
      </c>
      <c r="E113" s="19" t="s">
        <v>136</v>
      </c>
      <c r="F113" s="20" t="s">
        <v>137</v>
      </c>
      <c r="G113" s="37">
        <v>3.7839999999999998</v>
      </c>
      <c r="H113" s="22">
        <v>0</v>
      </c>
      <c r="I113" s="22">
        <f>ROUND(ROUND(H113,2)*ROUND(G113,3),2)</f>
        <v>0</v>
      </c>
      <c r="O113">
        <f>(I113*21)/100</f>
        <v>0</v>
      </c>
      <c r="P113" t="s">
        <v>10</v>
      </c>
    </row>
    <row r="114" spans="1:16" x14ac:dyDescent="0.2">
      <c r="A114" s="23" t="s">
        <v>44</v>
      </c>
      <c r="E114" s="24" t="s">
        <v>41</v>
      </c>
    </row>
    <row r="115" spans="1:16" x14ac:dyDescent="0.2">
      <c r="A115" s="25" t="s">
        <v>45</v>
      </c>
      <c r="E115" s="26" t="s">
        <v>41</v>
      </c>
    </row>
    <row r="116" spans="1:16" ht="178.5" x14ac:dyDescent="0.2">
      <c r="A116" t="s">
        <v>46</v>
      </c>
      <c r="E116" s="24" t="s">
        <v>138</v>
      </c>
    </row>
    <row r="117" spans="1:16" x14ac:dyDescent="0.2">
      <c r="A117" s="17" t="s">
        <v>39</v>
      </c>
      <c r="B117" s="18" t="s">
        <v>139</v>
      </c>
      <c r="C117" s="18" t="s">
        <v>140</v>
      </c>
      <c r="D117" s="17" t="s">
        <v>41</v>
      </c>
      <c r="E117" s="19" t="s">
        <v>141</v>
      </c>
      <c r="F117" s="20" t="s">
        <v>142</v>
      </c>
      <c r="G117" s="21">
        <v>1</v>
      </c>
      <c r="H117" s="22">
        <v>0</v>
      </c>
      <c r="I117" s="22">
        <f>ROUND(ROUND(H117,2)*ROUND(G117,3),2)</f>
        <v>0</v>
      </c>
      <c r="O117">
        <f>(I117*21)/100</f>
        <v>0</v>
      </c>
      <c r="P117" t="s">
        <v>10</v>
      </c>
    </row>
    <row r="118" spans="1:16" x14ac:dyDescent="0.2">
      <c r="A118" s="23" t="s">
        <v>44</v>
      </c>
      <c r="E118" s="24" t="s">
        <v>41</v>
      </c>
    </row>
    <row r="119" spans="1:16" x14ac:dyDescent="0.2">
      <c r="A119" s="25" t="s">
        <v>45</v>
      </c>
      <c r="E119" s="26" t="s">
        <v>41</v>
      </c>
    </row>
    <row r="120" spans="1:16" ht="140.25" x14ac:dyDescent="0.2">
      <c r="A120" t="s">
        <v>46</v>
      </c>
      <c r="E120" s="24" t="s">
        <v>143</v>
      </c>
    </row>
    <row r="121" spans="1:16" ht="25.5" x14ac:dyDescent="0.2">
      <c r="A121" s="17" t="s">
        <v>39</v>
      </c>
      <c r="B121" s="18" t="s">
        <v>144</v>
      </c>
      <c r="C121" s="18" t="s">
        <v>145</v>
      </c>
      <c r="D121" s="17" t="s">
        <v>41</v>
      </c>
      <c r="E121" s="19" t="s">
        <v>146</v>
      </c>
      <c r="F121" s="20" t="s">
        <v>142</v>
      </c>
      <c r="G121" s="21">
        <v>1</v>
      </c>
      <c r="H121" s="22">
        <v>0</v>
      </c>
      <c r="I121" s="22">
        <f>ROUND(ROUND(H121,2)*ROUND(G121,3),2)</f>
        <v>0</v>
      </c>
      <c r="O121">
        <f>(I121*21)/100</f>
        <v>0</v>
      </c>
      <c r="P121" t="s">
        <v>10</v>
      </c>
    </row>
    <row r="122" spans="1:16" x14ac:dyDescent="0.2">
      <c r="A122" s="23" t="s">
        <v>44</v>
      </c>
      <c r="E122" s="24" t="s">
        <v>41</v>
      </c>
    </row>
    <row r="123" spans="1:16" x14ac:dyDescent="0.2">
      <c r="A123" s="25" t="s">
        <v>45</v>
      </c>
      <c r="E123" s="26" t="s">
        <v>41</v>
      </c>
    </row>
    <row r="124" spans="1:16" ht="140.25" x14ac:dyDescent="0.2">
      <c r="A124" t="s">
        <v>46</v>
      </c>
      <c r="E124" s="24" t="s">
        <v>147</v>
      </c>
    </row>
    <row r="125" spans="1:16" x14ac:dyDescent="0.2">
      <c r="A125" s="17" t="s">
        <v>39</v>
      </c>
      <c r="B125" s="18" t="s">
        <v>148</v>
      </c>
      <c r="C125" s="18" t="s">
        <v>149</v>
      </c>
      <c r="D125" s="17" t="s">
        <v>41</v>
      </c>
      <c r="E125" s="19" t="s">
        <v>150</v>
      </c>
      <c r="F125" s="20" t="s">
        <v>50</v>
      </c>
      <c r="G125" s="21">
        <v>400</v>
      </c>
      <c r="H125" s="22">
        <v>0</v>
      </c>
      <c r="I125" s="22">
        <f>ROUND(ROUND(H125,2)*ROUND(G125,3),2)</f>
        <v>0</v>
      </c>
      <c r="O125">
        <f>(I125*21)/100</f>
        <v>0</v>
      </c>
      <c r="P125" t="s">
        <v>10</v>
      </c>
    </row>
    <row r="126" spans="1:16" x14ac:dyDescent="0.2">
      <c r="A126" s="23" t="s">
        <v>44</v>
      </c>
      <c r="E126" s="24" t="s">
        <v>41</v>
      </c>
    </row>
    <row r="127" spans="1:16" x14ac:dyDescent="0.2">
      <c r="A127" s="25" t="s">
        <v>45</v>
      </c>
      <c r="E127" s="26" t="s">
        <v>41</v>
      </c>
    </row>
    <row r="128" spans="1:16" ht="153" x14ac:dyDescent="0.2">
      <c r="A128" t="s">
        <v>46</v>
      </c>
      <c r="E128" s="24" t="s">
        <v>151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D.1.2.2_PS 02-14-02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2023-04-04T06:56:40Z</dcterms:created>
  <dcterms:modified xsi:type="dcterms:W3CDTF">2023-06-07T13:59:42Z</dcterms:modified>
</cp:coreProperties>
</file>